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감리대가 산정기준\"/>
    </mc:Choice>
  </mc:AlternateContent>
  <bookViews>
    <workbookView xWindow="0" yWindow="0" windowWidth="28800" windowHeight="12255"/>
  </bookViews>
  <sheets>
    <sheet name="감리대가및투입공수" sheetId="4" r:id="rId1"/>
  </sheets>
  <definedNames>
    <definedName name="_xlnm.Print_Area" localSheetId="0">감리대가및투입공수!$B$1:$D$25</definedName>
    <definedName name="기술요율">감리대가및투입공수!$C$15</definedName>
    <definedName name="노임단가">감리대가및투입공수!$C$13</definedName>
    <definedName name="제경비율">감리대가및투입공수!$C$14</definedName>
  </definedNames>
  <calcPr calcId="162913"/>
</workbook>
</file>

<file path=xl/calcChain.xml><?xml version="1.0" encoding="utf-8"?>
<calcChain xmlns="http://schemas.openxmlformats.org/spreadsheetml/2006/main">
  <c r="D30" i="4" l="1"/>
  <c r="C30" i="4"/>
  <c r="C10" i="4"/>
  <c r="D21" i="4" s="1"/>
  <c r="C24" i="4" l="1"/>
  <c r="C33" i="4" s="1"/>
  <c r="D24" i="4"/>
  <c r="C21" i="4"/>
  <c r="D23" i="4"/>
  <c r="D33" i="4" l="1"/>
  <c r="C23" i="4"/>
  <c r="C32" i="4" s="1"/>
  <c r="D32" i="4"/>
</calcChain>
</file>

<file path=xl/comments1.xml><?xml version="1.0" encoding="utf-8"?>
<comments xmlns="http://schemas.openxmlformats.org/spreadsheetml/2006/main">
  <authors>
    <author>hkk</author>
  </authors>
  <commentList>
    <comment ref="C6" authorId="0" shapeId="0">
      <text>
        <r>
          <rPr>
            <sz val="9"/>
            <color indexed="81"/>
            <rFont val="맑은 고딕"/>
            <family val="3"/>
            <charset val="129"/>
          </rPr>
          <t>개발비 등을 
입력하세요(</t>
        </r>
        <r>
          <rPr>
            <b/>
            <sz val="9"/>
            <color indexed="81"/>
            <rFont val="맑은 고딕"/>
            <family val="3"/>
            <charset val="129"/>
          </rPr>
          <t>VAT 제외</t>
        </r>
        <r>
          <rPr>
            <sz val="9"/>
            <color indexed="81"/>
            <rFont val="맑은 고딕"/>
            <family val="3"/>
            <charset val="129"/>
          </rPr>
          <t>)</t>
        </r>
      </text>
    </comment>
    <comment ref="C7" authorId="0" shapeId="0">
      <text>
        <r>
          <rPr>
            <sz val="9"/>
            <color indexed="81"/>
            <rFont val="맑은 고딕"/>
            <family val="3"/>
            <charset val="129"/>
          </rPr>
          <t>HW, SW 구입비 등을 입력하세요</t>
        </r>
        <r>
          <rPr>
            <b/>
            <sz val="9"/>
            <color indexed="81"/>
            <rFont val="맑은 고딕"/>
            <family val="3"/>
            <charset val="129"/>
          </rPr>
          <t>(VAT 제외)</t>
        </r>
        <r>
          <rPr>
            <sz val="9"/>
            <color indexed="81"/>
            <rFont val="맑은 고딕"/>
            <family val="3"/>
            <charset val="129"/>
          </rPr>
          <t>.</t>
        </r>
      </text>
    </comment>
    <comment ref="C8" authorId="0" shapeId="0">
      <text>
        <r>
          <rPr>
            <sz val="9"/>
            <color indexed="81"/>
            <rFont val="돋움"/>
            <family val="3"/>
            <charset val="129"/>
          </rPr>
          <t>데이테베이스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구축비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입력하세요</t>
        </r>
        <r>
          <rPr>
            <b/>
            <sz val="9"/>
            <color indexed="81"/>
            <rFont val="Tahoma"/>
            <family val="2"/>
          </rPr>
          <t xml:space="preserve">(VAT </t>
        </r>
        <r>
          <rPr>
            <b/>
            <sz val="9"/>
            <color indexed="81"/>
            <rFont val="돋움"/>
            <family val="3"/>
            <charset val="129"/>
          </rPr>
          <t>제외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>.</t>
        </r>
      </text>
    </comment>
    <comment ref="C9" authorId="0" shapeId="0">
      <text>
        <r>
          <rPr>
            <sz val="9"/>
            <color indexed="81"/>
            <rFont val="돋움"/>
            <family val="3"/>
            <charset val="129"/>
          </rPr>
          <t>기타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비용을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입력하세요</t>
        </r>
        <r>
          <rPr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Tahoma"/>
            <family val="2"/>
          </rPr>
          <t xml:space="preserve">VAT </t>
        </r>
        <r>
          <rPr>
            <b/>
            <sz val="9"/>
            <color indexed="81"/>
            <rFont val="돋움"/>
            <family val="3"/>
            <charset val="129"/>
          </rPr>
          <t>제외</t>
        </r>
        <r>
          <rPr>
            <sz val="9"/>
            <color indexed="81"/>
            <rFont val="Tahoma"/>
            <family val="2"/>
          </rPr>
          <t>).</t>
        </r>
      </text>
    </comment>
    <comment ref="C10" authorId="0" shapeId="0">
      <text>
        <r>
          <rPr>
            <b/>
            <sz val="9"/>
            <color indexed="81"/>
            <rFont val="맑은 고딕"/>
            <family val="3"/>
            <charset val="129"/>
          </rPr>
          <t>자동계산 됩니다.</t>
        </r>
      </text>
    </comment>
    <comment ref="C14" authorId="0" shapeId="0">
      <text>
        <r>
          <rPr>
            <sz val="9"/>
            <color indexed="81"/>
            <rFont val="돋움"/>
            <family val="3"/>
            <charset val="129"/>
          </rPr>
          <t>제경비율을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입력하세요</t>
        </r>
        <r>
          <rPr>
            <sz val="9"/>
            <color indexed="81"/>
            <rFont val="Tahoma"/>
            <family val="2"/>
          </rPr>
          <t>.</t>
        </r>
      </text>
    </comment>
    <comment ref="C15" authorId="0" shapeId="0">
      <text>
        <r>
          <rPr>
            <sz val="9"/>
            <color indexed="81"/>
            <rFont val="돋움"/>
            <family val="3"/>
            <charset val="129"/>
          </rPr>
          <t>기술료율을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입력하세요</t>
        </r>
        <r>
          <rPr>
            <sz val="9"/>
            <color indexed="81"/>
            <rFont val="Tahoma"/>
            <family val="2"/>
          </rPr>
          <t>.</t>
        </r>
      </text>
    </comment>
    <comment ref="C16" authorId="0" shapeId="0">
      <text>
        <r>
          <rPr>
            <sz val="9"/>
            <color indexed="81"/>
            <rFont val="맑은 고딕"/>
            <family val="3"/>
            <charset val="129"/>
          </rPr>
          <t>직접경비를 입력하세요.</t>
        </r>
      </text>
    </comment>
    <comment ref="C21" authorId="0" shapeId="0">
      <text>
        <r>
          <rPr>
            <sz val="9"/>
            <color indexed="81"/>
            <rFont val="돋움"/>
            <family val="3"/>
            <charset val="129"/>
          </rPr>
          <t>자동계산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됩니다</t>
        </r>
        <r>
          <rPr>
            <sz val="9"/>
            <color indexed="81"/>
            <rFont val="Tahoma"/>
            <family val="2"/>
          </rPr>
          <t>.</t>
        </r>
      </text>
    </comment>
    <comment ref="D21" authorId="0" shapeId="0">
      <text>
        <r>
          <rPr>
            <sz val="9"/>
            <color indexed="81"/>
            <rFont val="맑은 고딕"/>
            <family val="3"/>
            <charset val="129"/>
          </rPr>
          <t>자동계산 됩니다.</t>
        </r>
      </text>
    </comment>
    <comment ref="C23" authorId="0" shapeId="0">
      <text>
        <r>
          <rPr>
            <sz val="9"/>
            <color indexed="81"/>
            <rFont val="맑은 고딕"/>
            <family val="3"/>
            <charset val="129"/>
          </rPr>
          <t>자동계산 됩니다.</t>
        </r>
      </text>
    </comment>
    <comment ref="D23" authorId="0" shapeId="0">
      <text>
        <r>
          <rPr>
            <sz val="9"/>
            <color indexed="81"/>
            <rFont val="맑은 고딕"/>
            <family val="3"/>
            <charset val="129"/>
          </rPr>
          <t>자동계산 됩니다.</t>
        </r>
      </text>
    </comment>
    <comment ref="C24" authorId="0" shapeId="0">
      <text>
        <r>
          <rPr>
            <sz val="9"/>
            <color indexed="81"/>
            <rFont val="돋움"/>
            <family val="3"/>
            <charset val="129"/>
          </rPr>
          <t>자동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계산됩니다</t>
        </r>
        <r>
          <rPr>
            <sz val="9"/>
            <color indexed="81"/>
            <rFont val="Tahoma"/>
            <family val="2"/>
          </rPr>
          <t>.</t>
        </r>
      </text>
    </comment>
    <comment ref="D24" authorId="0" shapeId="0">
      <text>
        <r>
          <rPr>
            <sz val="9"/>
            <color indexed="81"/>
            <rFont val="돋움"/>
            <family val="3"/>
            <charset val="129"/>
          </rPr>
          <t>자동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계산됩니다</t>
        </r>
        <r>
          <rPr>
            <sz val="9"/>
            <color indexed="81"/>
            <rFont val="Tahoma"/>
            <family val="2"/>
          </rPr>
          <t>.</t>
        </r>
      </text>
    </comment>
    <comment ref="C29" authorId="0" shapeId="0">
      <text>
        <r>
          <rPr>
            <sz val="9"/>
            <color indexed="81"/>
            <rFont val="돋움"/>
            <family val="3"/>
            <charset val="129"/>
          </rPr>
          <t>추가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투입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입력합니다</t>
        </r>
        <r>
          <rPr>
            <sz val="9"/>
            <color indexed="81"/>
            <rFont val="Tahoma"/>
            <family val="2"/>
          </rPr>
          <t>.</t>
        </r>
      </text>
    </comment>
    <comment ref="D29" authorId="0" shapeId="0">
      <text>
        <r>
          <rPr>
            <sz val="9"/>
            <color indexed="81"/>
            <rFont val="돋움"/>
            <family val="3"/>
            <charset val="129"/>
          </rPr>
          <t>추가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투입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입력합니다</t>
        </r>
        <r>
          <rPr>
            <sz val="9"/>
            <color indexed="81"/>
            <rFont val="Tahoma"/>
            <family val="2"/>
          </rPr>
          <t>.</t>
        </r>
      </text>
    </comment>
    <comment ref="C32" authorId="0" shapeId="0">
      <text>
        <r>
          <rPr>
            <sz val="9"/>
            <color indexed="81"/>
            <rFont val="돋움"/>
            <family val="3"/>
            <charset val="129"/>
          </rPr>
          <t>자동계산됩니다</t>
        </r>
        <r>
          <rPr>
            <sz val="9"/>
            <color indexed="81"/>
            <rFont val="Tahoma"/>
            <family val="2"/>
          </rPr>
          <t>.</t>
        </r>
      </text>
    </comment>
    <comment ref="D32" authorId="0" shapeId="0">
      <text>
        <r>
          <rPr>
            <sz val="9"/>
            <color indexed="81"/>
            <rFont val="돋움"/>
            <family val="3"/>
            <charset val="129"/>
          </rPr>
          <t>자동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계산됩니다</t>
        </r>
        <r>
          <rPr>
            <sz val="9"/>
            <color indexed="81"/>
            <rFont val="Tahoma"/>
            <family val="2"/>
          </rPr>
          <t>.</t>
        </r>
      </text>
    </comment>
    <comment ref="C33" authorId="0" shapeId="0">
      <text>
        <r>
          <rPr>
            <sz val="9"/>
            <color indexed="81"/>
            <rFont val="돋움"/>
            <family val="3"/>
            <charset val="129"/>
          </rPr>
          <t>자동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계산됩니다</t>
        </r>
        <r>
          <rPr>
            <sz val="9"/>
            <color indexed="81"/>
            <rFont val="Tahoma"/>
            <family val="2"/>
          </rPr>
          <t>.</t>
        </r>
      </text>
    </comment>
    <comment ref="D33" authorId="0" shapeId="0">
      <text>
        <r>
          <rPr>
            <sz val="9"/>
            <color indexed="81"/>
            <rFont val="돋움"/>
            <family val="3"/>
            <charset val="129"/>
          </rPr>
          <t>자동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계산됩니다</t>
        </r>
        <r>
          <rPr>
            <sz val="9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<sst xmlns="http://schemas.openxmlformats.org/spreadsheetml/2006/main" count="56" uniqueCount="53">
  <si>
    <t>감리대상사업비 보정금액</t>
    <phoneticPr fontId="3" type="noConversion"/>
  </si>
  <si>
    <t>사업비 구분</t>
    <phoneticPr fontId="4" type="noConversion"/>
  </si>
  <si>
    <t>금액(단위 : 원)</t>
    <phoneticPr fontId="4" type="noConversion"/>
  </si>
  <si>
    <t>비고</t>
    <phoneticPr fontId="3" type="noConversion"/>
  </si>
  <si>
    <t>①  x 1.0  + ② x 0.456  + ③ x 0.422 + ④ x 0</t>
    <phoneticPr fontId="3" type="noConversion"/>
  </si>
  <si>
    <t xml:space="preserve"> MD</t>
    <phoneticPr fontId="3" type="noConversion"/>
  </si>
  <si>
    <t>기초자료</t>
    <phoneticPr fontId="4" type="noConversion"/>
  </si>
  <si>
    <t>기본감리비</t>
    <phoneticPr fontId="3" type="noConversion"/>
  </si>
  <si>
    <t>원</t>
    <phoneticPr fontId="3" type="noConversion"/>
  </si>
  <si>
    <t>원(VAT 포함)</t>
    <phoneticPr fontId="3" type="noConversion"/>
  </si>
  <si>
    <t>여비, 시험ㆍ진단 도구사용료, 특수분야 전문가 자문비 중에서 감리발주자가 인정한 항목</t>
    <phoneticPr fontId="3" type="noConversion"/>
  </si>
  <si>
    <t>보정비율</t>
    <phoneticPr fontId="3" type="noConversion"/>
  </si>
  <si>
    <t>요율(단위: 백분율)/금액(단위 : 원)</t>
    <phoneticPr fontId="4" type="noConversion"/>
  </si>
  <si>
    <t>100분의 110이상, 100분의 120의 범위 내에서 조정</t>
    <phoneticPr fontId="7" type="noConversion"/>
  </si>
  <si>
    <t>100분의 20이상, 100분의 40이하의 범위 내에서 조정</t>
    <phoneticPr fontId="3" type="noConversion"/>
  </si>
  <si>
    <t>MD</t>
    <phoneticPr fontId="3" type="noConversion"/>
  </si>
  <si>
    <t>원(VAT 포함)</t>
    <phoneticPr fontId="3" type="noConversion"/>
  </si>
  <si>
    <t>I. 기본 입력값</t>
    <phoneticPr fontId="3" type="noConversion"/>
  </si>
  <si>
    <t>II. 감리비 및 투입공수</t>
    <phoneticPr fontId="3" type="noConversion"/>
  </si>
  <si>
    <t>① SW 개발비 및 유지보수비, 정보시스템 
    운영 용역비</t>
    <phoneticPr fontId="3" type="noConversion"/>
  </si>
  <si>
    <t xml:space="preserve">④ 기타 전산 설비ㆍ시설물 등의 공사ㆍ
    이전ㆍ임차 관련 비용, 센서ㆍ단말장치 
    설치비, 통신회선ㆍ전기 사용료, 재료비 등 </t>
    <phoneticPr fontId="3" type="noConversion"/>
  </si>
  <si>
    <t>3) 정보시스템 구축 사업이외에는 요구정의단계 제외시의 감리비 및 투입공수를 사용합니다.</t>
    <phoneticPr fontId="3" type="noConversion"/>
  </si>
  <si>
    <r>
      <rPr>
        <b/>
        <sz val="11"/>
        <rFont val="맑은 고딕"/>
        <family val="3"/>
        <charset val="129"/>
      </rPr>
      <t>※</t>
    </r>
    <r>
      <rPr>
        <b/>
        <sz val="11"/>
        <rFont val="맑은 고딕"/>
        <family val="3"/>
        <charset val="129"/>
      </rPr>
      <t xml:space="preserve"> 사용방법 안내</t>
    </r>
    <phoneticPr fontId="3" type="noConversion"/>
  </si>
  <si>
    <t>② HW, SW 구입비 및 유지보수비</t>
    <phoneticPr fontId="3" type="noConversion"/>
  </si>
  <si>
    <t>4) DB 점검인력 등의 투입은 실비정액가산방식으로 계산하여 직접경비에 포함시킵니다.</t>
    <phoneticPr fontId="3" type="noConversion"/>
  </si>
  <si>
    <t>감리투입공수
(기본)</t>
    <phoneticPr fontId="3" type="noConversion"/>
  </si>
  <si>
    <t>감리비
(기본감리비+직접경비+VAT)</t>
    <phoneticPr fontId="3" type="noConversion"/>
  </si>
  <si>
    <t>← 추가 감리원 투입이 있을 때의 감리비</t>
    <phoneticPr fontId="3" type="noConversion"/>
  </si>
  <si>
    <t>← 추가 감리원 투입이 없을 때의 감리비</t>
    <phoneticPr fontId="3" type="noConversion"/>
  </si>
  <si>
    <t>↑ 정기감리시의 감리비 및 공수</t>
    <phoneticPr fontId="3" type="noConversion"/>
  </si>
  <si>
    <t>↑ 3단계감리시의 감리비 및 공수</t>
    <phoneticPr fontId="3" type="noConversion"/>
  </si>
  <si>
    <t>감리비
(기본감리비+직접경비+추가 기본감리비+VAT)</t>
    <phoneticPr fontId="3" type="noConversion"/>
  </si>
  <si>
    <t>추가 기본 감리비(VAT 포함)</t>
    <phoneticPr fontId="3" type="noConversion"/>
  </si>
  <si>
    <r>
      <t xml:space="preserve">2) 감리공수를 추가로 투입할 경우 </t>
    </r>
    <r>
      <rPr>
        <b/>
        <sz val="11"/>
        <rFont val="맑은 고딕"/>
        <family val="3"/>
        <charset val="129"/>
      </rPr>
      <t>⑧</t>
    </r>
    <r>
      <rPr>
        <sz val="11"/>
        <rFont val="맑은 고딕"/>
        <family val="3"/>
        <charset val="129"/>
      </rPr>
      <t>을 입력</t>
    </r>
    <r>
      <rPr>
        <sz val="11"/>
        <color indexed="51"/>
        <rFont val="맑은 고딕"/>
        <family val="3"/>
        <charset val="129"/>
      </rPr>
      <t>(노란색 셀)</t>
    </r>
    <r>
      <rPr>
        <sz val="11"/>
        <rFont val="맑은 고딕"/>
        <family val="3"/>
        <charset val="129"/>
      </rPr>
      <t xml:space="preserve">하면 </t>
    </r>
    <r>
      <rPr>
        <b/>
        <sz val="11"/>
        <rFont val="맑은 고딕"/>
        <family val="3"/>
        <charset val="129"/>
      </rPr>
      <t>감리비합과 투입공수 합(</t>
    </r>
    <r>
      <rPr>
        <b/>
        <sz val="11"/>
        <color indexed="45"/>
        <rFont val="맑은 고딕"/>
        <family val="3"/>
        <charset val="129"/>
      </rPr>
      <t>분홍색 셀</t>
    </r>
    <r>
      <rPr>
        <b/>
        <sz val="11"/>
        <rFont val="맑은 고딕"/>
        <family val="3"/>
        <charset val="129"/>
      </rPr>
      <t>)</t>
    </r>
    <r>
      <rPr>
        <sz val="11"/>
        <rFont val="맑은 고딕"/>
        <family val="3"/>
        <charset val="129"/>
      </rPr>
      <t xml:space="preserve">이 계산됩니다. </t>
    </r>
    <phoneticPr fontId="3" type="noConversion"/>
  </si>
  <si>
    <r>
      <t xml:space="preserve">1) </t>
    </r>
    <r>
      <rPr>
        <b/>
        <sz val="11"/>
        <rFont val="맑은 고딕"/>
        <family val="3"/>
        <charset val="129"/>
      </rPr>
      <t>①~⑦</t>
    </r>
    <r>
      <rPr>
        <sz val="11"/>
        <rFont val="맑은 고딕"/>
        <family val="3"/>
        <charset val="129"/>
      </rPr>
      <t>만 입력</t>
    </r>
    <r>
      <rPr>
        <sz val="11"/>
        <color indexed="51"/>
        <rFont val="맑은 고딕"/>
        <family val="3"/>
        <charset val="129"/>
      </rPr>
      <t>(노란색 셀)</t>
    </r>
    <r>
      <rPr>
        <sz val="11"/>
        <rFont val="맑은 고딕"/>
        <family val="3"/>
        <charset val="129"/>
      </rPr>
      <t xml:space="preserve">하면 </t>
    </r>
    <r>
      <rPr>
        <b/>
        <sz val="11"/>
        <rFont val="맑은 고딕"/>
        <family val="3"/>
        <charset val="129"/>
      </rPr>
      <t>감리비와 감리투입공수(</t>
    </r>
    <r>
      <rPr>
        <b/>
        <sz val="11"/>
        <color indexed="45"/>
        <rFont val="맑은 고딕"/>
        <family val="3"/>
        <charset val="129"/>
      </rPr>
      <t>분홍색 셀</t>
    </r>
    <r>
      <rPr>
        <b/>
        <sz val="11"/>
        <rFont val="맑은 고딕"/>
        <family val="3"/>
        <charset val="129"/>
      </rPr>
      <t>)</t>
    </r>
    <r>
      <rPr>
        <sz val="11"/>
        <rFont val="맑은 고딕"/>
        <family val="3"/>
        <charset val="129"/>
      </rPr>
      <t xml:space="preserve">가 자동계산됩니다. </t>
    </r>
    <phoneticPr fontId="3" type="noConversion"/>
  </si>
  <si>
    <t>← VAT를 제외하고 입력합니다.</t>
    <phoneticPr fontId="3" type="noConversion"/>
  </si>
  <si>
    <t>감리투입공수
(기본 + 추가)</t>
    <phoneticPr fontId="3" type="noConversion"/>
  </si>
  <si>
    <r>
      <t xml:space="preserve">    이때, </t>
    </r>
    <r>
      <rPr>
        <sz val="11"/>
        <color indexed="12"/>
        <rFont val="맑은 고딕"/>
        <family val="3"/>
        <charset val="129"/>
      </rPr>
      <t>①∼④는 VAT를 제외한 금액으로 입력</t>
    </r>
    <r>
      <rPr>
        <sz val="11"/>
        <color indexed="8"/>
        <rFont val="맑은 고딕"/>
        <family val="3"/>
        <charset val="129"/>
      </rPr>
      <t>하며, 자동계산된 감리비는 VAT가 포함된 금액입니다.</t>
    </r>
    <phoneticPr fontId="3" type="noConversion"/>
  </si>
  <si>
    <t>⑥ 제경비율</t>
    <phoneticPr fontId="3" type="noConversion"/>
  </si>
  <si>
    <t>⑦ 기술료율</t>
    <phoneticPr fontId="3" type="noConversion"/>
  </si>
  <si>
    <t>⑧ 직접경비</t>
    <phoneticPr fontId="3" type="noConversion"/>
  </si>
  <si>
    <t>2단계 감리
(감리기준 제3조제2항에 해당하는 경우)</t>
    <phoneticPr fontId="3" type="noConversion"/>
  </si>
  <si>
    <t>3단계 감리
(보통의 경우)</t>
    <phoneticPr fontId="3" type="noConversion"/>
  </si>
  <si>
    <t>3단계 감리 + 추가 감리</t>
    <phoneticPr fontId="3" type="noConversion"/>
  </si>
  <si>
    <t>상주감리(2단계 감리 + 추가 감리)</t>
    <phoneticPr fontId="3" type="noConversion"/>
  </si>
  <si>
    <r>
      <t>⑧ 추가 감리</t>
    </r>
    <r>
      <rPr>
        <sz val="11"/>
        <color indexed="12"/>
        <rFont val="맑은 고딕"/>
        <family val="3"/>
        <charset val="129"/>
      </rPr>
      <t xml:space="preserve">, 상주감리 </t>
    </r>
    <r>
      <rPr>
        <sz val="11"/>
        <color indexed="12"/>
        <rFont val="맑은 고딕"/>
        <family val="3"/>
        <charset val="129"/>
      </rPr>
      <t>투입 공수</t>
    </r>
    <phoneticPr fontId="3" type="noConversion"/>
  </si>
  <si>
    <t>III. 추가 공수 투입시 감리비 및 투입공수(해당하는 경우에 적용)</t>
    <phoneticPr fontId="3" type="noConversion"/>
  </si>
  <si>
    <t>③ 지식정보자원·행정정보 등 데이터베이스 구축비</t>
    <phoneticPr fontId="3" type="noConversion"/>
  </si>
  <si>
    <t>정보시스템 감리 대가 및 투입공수 산정 (정보시스템 감리기준 제2017-1호 기준)</t>
    <phoneticPr fontId="3" type="noConversion"/>
  </si>
  <si>
    <t>⑤ 특급기술자 평균임금</t>
    <phoneticPr fontId="3" type="noConversion"/>
  </si>
  <si>
    <t xml:space="preserve"> (2019-08-30)</t>
    <phoneticPr fontId="3" type="noConversion"/>
  </si>
  <si>
    <t>한국SW산업협회에서 공표한 특급기술자 평균임금 적용</t>
    <phoneticPr fontId="7" type="noConversion"/>
  </si>
  <si>
    <t>5) ⑤특급기술자 평균임금은 한국SW산업협회에서 공표한 최신자료(2018년 8월 29일 공표) 적용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</si>
</sst>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 "/>
    <numFmt numFmtId="177" formatCode="0.0"/>
    <numFmt numFmtId="178" formatCode="0.000"/>
    <numFmt numFmtId="179" formatCode="_-* #,##0_-;\-* #,##0_-;_-* &quot;-&quot;??_-;_-@_-"/>
    <numFmt numFmtId="180" formatCode="#,##0_ ;[Red]\-#,##0\ "/>
    <numFmt numFmtId="181" formatCode="#,##0_);[Red]\(#,##0\)"/>
  </numFmts>
  <fonts count="31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1"/>
      <name val="맑은 고딕"/>
      <family val="3"/>
      <charset val="129"/>
    </font>
    <font>
      <b/>
      <sz val="11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b/>
      <sz val="14"/>
      <name val="맑은 고딕"/>
      <family val="3"/>
      <charset val="129"/>
    </font>
    <font>
      <b/>
      <sz val="9"/>
      <color indexed="9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b/>
      <sz val="11"/>
      <color indexed="12"/>
      <name val="맑은 고딕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9"/>
      <color indexed="81"/>
      <name val="맑은 고딕"/>
      <family val="3"/>
      <charset val="129"/>
    </font>
    <font>
      <b/>
      <sz val="9"/>
      <color indexed="81"/>
      <name val="맑은 고딕"/>
      <family val="3"/>
      <charset val="129"/>
    </font>
    <font>
      <b/>
      <sz val="16"/>
      <name val="맑은 고딕"/>
      <family val="3"/>
      <charset val="129"/>
    </font>
    <font>
      <sz val="11"/>
      <color indexed="8"/>
      <name val="맑은 고딕"/>
      <family val="3"/>
      <charset val="129"/>
    </font>
    <font>
      <b/>
      <sz val="12"/>
      <name val="맑은 고딕"/>
      <family val="3"/>
      <charset val="129"/>
    </font>
    <font>
      <b/>
      <sz val="11"/>
      <color indexed="45"/>
      <name val="맑은 고딕"/>
      <family val="3"/>
      <charset val="129"/>
    </font>
    <font>
      <sz val="11"/>
      <color indexed="12"/>
      <name val="맑은 고딕"/>
      <family val="3"/>
      <charset val="129"/>
    </font>
    <font>
      <sz val="11"/>
      <color indexed="12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51"/>
      <name val="맑은 고딕"/>
      <family val="3"/>
      <charset val="129"/>
    </font>
    <font>
      <sz val="11"/>
      <color indexed="55"/>
      <name val="맑은 고딕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u/>
      <sz val="11"/>
      <color theme="10"/>
      <name val="돋움"/>
      <family val="3"/>
      <charset val="129"/>
    </font>
    <font>
      <b/>
      <sz val="11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indexed="62"/>
        <b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Fill="1" applyBorder="1">
      <alignment vertical="center"/>
    </xf>
    <xf numFmtId="0" fontId="5" fillId="0" borderId="0" xfId="0" applyFont="1" applyBorder="1">
      <alignment vertical="center"/>
    </xf>
    <xf numFmtId="176" fontId="5" fillId="0" borderId="0" xfId="0" applyNumberFormat="1" applyFont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28" fillId="0" borderId="0" xfId="3" applyFill="1" applyBorder="1">
      <alignment vertical="center"/>
    </xf>
    <xf numFmtId="0" fontId="6" fillId="0" borderId="0" xfId="0" applyFont="1">
      <alignment vertical="center"/>
    </xf>
    <xf numFmtId="9" fontId="5" fillId="0" borderId="0" xfId="0" applyNumberFormat="1" applyFont="1">
      <alignment vertical="center"/>
    </xf>
    <xf numFmtId="0" fontId="6" fillId="0" borderId="2" xfId="0" applyFont="1" applyFill="1" applyBorder="1" applyAlignment="1">
      <alignment horizontal="center" vertical="center"/>
    </xf>
    <xf numFmtId="41" fontId="5" fillId="0" borderId="0" xfId="1" applyFont="1" applyBorder="1">
      <alignment vertical="center"/>
    </xf>
    <xf numFmtId="0" fontId="12" fillId="0" borderId="0" xfId="0" applyFont="1" applyFill="1" applyBorder="1" applyAlignment="1">
      <alignment horizontal="left" vertical="center" wrapText="1"/>
    </xf>
    <xf numFmtId="180" fontId="12" fillId="0" borderId="0" xfId="1" applyNumberFormat="1" applyFont="1" applyFill="1" applyBorder="1">
      <alignment vertical="center"/>
    </xf>
    <xf numFmtId="0" fontId="8" fillId="0" borderId="0" xfId="0" applyFont="1" applyFill="1" applyBorder="1" applyAlignment="1">
      <alignment horizontal="justify" vertical="center"/>
    </xf>
    <xf numFmtId="0" fontId="19" fillId="0" borderId="0" xfId="0" applyFont="1" applyAlignment="1">
      <alignment horizontal="left" vertical="center"/>
    </xf>
    <xf numFmtId="176" fontId="5" fillId="6" borderId="1" xfId="0" applyNumberFormat="1" applyFont="1" applyFill="1" applyBorder="1">
      <alignment vertical="center"/>
    </xf>
    <xf numFmtId="0" fontId="8" fillId="0" borderId="5" xfId="0" applyFont="1" applyFill="1" applyBorder="1" applyAlignment="1">
      <alignment horizontal="justify" vertical="center"/>
    </xf>
    <xf numFmtId="0" fontId="10" fillId="2" borderId="4" xfId="2" applyNumberFormat="1" applyFont="1" applyFill="1" applyBorder="1" applyAlignment="1">
      <alignment horizontal="center" vertical="center"/>
    </xf>
    <xf numFmtId="180" fontId="18" fillId="3" borderId="6" xfId="1" applyNumberFormat="1" applyFont="1" applyFill="1" applyBorder="1">
      <alignment vertical="center"/>
    </xf>
    <xf numFmtId="176" fontId="5" fillId="7" borderId="0" xfId="0" applyNumberFormat="1" applyFont="1" applyFill="1" applyBorder="1">
      <alignment vertical="center"/>
    </xf>
    <xf numFmtId="181" fontId="5" fillId="6" borderId="6" xfId="0" applyNumberFormat="1" applyFont="1" applyFill="1" applyBorder="1">
      <alignment vertical="center"/>
    </xf>
    <xf numFmtId="181" fontId="5" fillId="6" borderId="6" xfId="1" applyNumberFormat="1" applyFont="1" applyFill="1" applyBorder="1">
      <alignment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180" fontId="21" fillId="8" borderId="8" xfId="1" applyNumberFormat="1" applyFont="1" applyFill="1" applyBorder="1" applyProtection="1">
      <alignment vertical="center"/>
      <protection locked="0"/>
    </xf>
    <xf numFmtId="180" fontId="21" fillId="8" borderId="9" xfId="1" applyNumberFormat="1" applyFont="1" applyFill="1" applyBorder="1" applyProtection="1">
      <alignment vertical="center"/>
      <protection locked="0"/>
    </xf>
    <xf numFmtId="180" fontId="21" fillId="8" borderId="10" xfId="1" applyNumberFormat="1" applyFont="1" applyFill="1" applyBorder="1" applyProtection="1">
      <alignment vertical="center"/>
      <protection locked="0"/>
    </xf>
    <xf numFmtId="0" fontId="21" fillId="0" borderId="7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0" fontId="25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41" fontId="5" fillId="0" borderId="0" xfId="1" applyFont="1">
      <alignment vertical="center"/>
    </xf>
    <xf numFmtId="0" fontId="10" fillId="2" borderId="1" xfId="2" applyNumberFormat="1" applyFont="1" applyFill="1" applyBorder="1" applyAlignment="1">
      <alignment horizontal="center" vertical="center"/>
    </xf>
    <xf numFmtId="9" fontId="21" fillId="8" borderId="1" xfId="1" applyNumberFormat="1" applyFont="1" applyFill="1" applyBorder="1" applyProtection="1">
      <alignment vertical="center"/>
      <protection locked="0"/>
    </xf>
    <xf numFmtId="0" fontId="11" fillId="2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vertical="center"/>
    </xf>
    <xf numFmtId="177" fontId="18" fillId="0" borderId="5" xfId="0" applyNumberFormat="1" applyFont="1" applyFill="1" applyBorder="1" applyAlignment="1">
      <alignment horizontal="center" vertical="center" wrapText="1"/>
    </xf>
    <xf numFmtId="178" fontId="18" fillId="0" borderId="5" xfId="0" applyNumberFormat="1" applyFont="1" applyFill="1" applyBorder="1" applyAlignment="1">
      <alignment horizontal="center" vertical="center" wrapText="1"/>
    </xf>
    <xf numFmtId="176" fontId="17" fillId="5" borderId="1" xfId="0" applyNumberFormat="1" applyFont="1" applyFill="1" applyBorder="1">
      <alignment vertical="center"/>
    </xf>
    <xf numFmtId="176" fontId="17" fillId="5" borderId="1" xfId="0" applyNumberFormat="1" applyFont="1" applyFill="1" applyBorder="1" applyProtection="1">
      <alignment vertical="center"/>
    </xf>
    <xf numFmtId="179" fontId="17" fillId="5" borderId="1" xfId="0" applyNumberFormat="1" applyFont="1" applyFill="1" applyBorder="1">
      <alignment vertical="center"/>
    </xf>
    <xf numFmtId="41" fontId="17" fillId="5" borderId="1" xfId="1" applyFont="1" applyFill="1" applyBorder="1">
      <alignment vertical="center"/>
    </xf>
    <xf numFmtId="9" fontId="21" fillId="8" borderId="4" xfId="1" applyNumberFormat="1" applyFont="1" applyFill="1" applyBorder="1" applyProtection="1">
      <alignment vertical="center"/>
      <protection locked="0"/>
    </xf>
    <xf numFmtId="180" fontId="21" fillId="8" borderId="3" xfId="1" applyNumberFormat="1" applyFont="1" applyFill="1" applyBorder="1" applyProtection="1">
      <alignment vertical="center"/>
      <protection locked="0"/>
    </xf>
    <xf numFmtId="181" fontId="22" fillId="8" borderId="3" xfId="1" applyNumberFormat="1" applyFont="1" applyFill="1" applyBorder="1" applyProtection="1">
      <alignment vertical="center"/>
      <protection locked="0"/>
    </xf>
    <xf numFmtId="0" fontId="11" fillId="4" borderId="1" xfId="0" applyFont="1" applyFill="1" applyBorder="1" applyAlignment="1">
      <alignment horizontal="center" vertical="center" wrapText="1"/>
    </xf>
    <xf numFmtId="176" fontId="11" fillId="4" borderId="1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>
      <alignment vertical="center"/>
    </xf>
    <xf numFmtId="41" fontId="21" fillId="8" borderId="1" xfId="1" applyFont="1" applyFill="1" applyBorder="1" applyAlignment="1" applyProtection="1">
      <alignment vertical="center" wrapText="1"/>
      <protection locked="0"/>
    </xf>
    <xf numFmtId="0" fontId="29" fillId="9" borderId="0" xfId="0" quotePrefix="1" applyFont="1" applyFill="1">
      <alignment vertical="center"/>
    </xf>
    <xf numFmtId="0" fontId="30" fillId="9" borderId="0" xfId="0" applyFont="1" applyFill="1">
      <alignment vertical="center"/>
    </xf>
    <xf numFmtId="0" fontId="30" fillId="0" borderId="0" xfId="0" applyFont="1" applyFill="1">
      <alignment vertical="center"/>
    </xf>
    <xf numFmtId="0" fontId="0" fillId="0" borderId="0" xfId="0" applyFont="1">
      <alignment vertical="center"/>
    </xf>
    <xf numFmtId="0" fontId="30" fillId="0" borderId="0" xfId="0" quotePrefix="1" applyFont="1" applyFill="1" applyAlignment="1">
      <alignment horizontal="left" vertical="top"/>
    </xf>
    <xf numFmtId="0" fontId="29" fillId="9" borderId="0" xfId="0" applyFont="1" applyFill="1" applyAlignment="1">
      <alignment horizontal="right" vertical="center"/>
    </xf>
    <xf numFmtId="0" fontId="17" fillId="0" borderId="0" xfId="0" applyFont="1" applyAlignment="1">
      <alignment horizontal="center" vertical="center"/>
    </xf>
  </cellXfs>
  <cellStyles count="4">
    <cellStyle name="쉼표 [0]" xfId="1" builtinId="6"/>
    <cellStyle name="표준" xfId="0" builtinId="0"/>
    <cellStyle name="표준 2" xfId="2"/>
    <cellStyle name="하이퍼링크" xfId="3" builtinId="8"/>
  </cellStyles>
  <dxfs count="0"/>
  <tableStyles count="1" defaultTableStyle="표 스타일 1" defaultPivotStyle="PivotStyleLight16">
    <tableStyle name="표 스타일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43</xdr:row>
      <xdr:rowOff>0</xdr:rowOff>
    </xdr:from>
    <xdr:to>
      <xdr:col>3</xdr:col>
      <xdr:colOff>1394460</xdr:colOff>
      <xdr:row>45</xdr:row>
      <xdr:rowOff>7620</xdr:rowOff>
    </xdr:to>
    <xdr:pic>
      <xdr:nvPicPr>
        <xdr:cNvPr id="4" name="그림 1" descr="(파란) 국영문 조합(43%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3700760"/>
          <a:ext cx="33070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43"/>
  <sheetViews>
    <sheetView showGridLines="0" tabSelected="1" workbookViewId="0">
      <selection activeCell="G38" sqref="G38"/>
    </sheetView>
  </sheetViews>
  <sheetFormatPr defaultColWidth="8.88671875" defaultRowHeight="16.5"/>
  <cols>
    <col min="1" max="1" width="2.77734375" style="1" customWidth="1"/>
    <col min="2" max="2" width="34.77734375" style="1" customWidth="1"/>
    <col min="3" max="3" width="25.109375" style="1" customWidth="1"/>
    <col min="4" max="4" width="35.33203125" style="1" customWidth="1"/>
    <col min="5" max="5" width="16.33203125" style="1" customWidth="1"/>
    <col min="6" max="6" width="15.44140625" style="1" bestFit="1" customWidth="1"/>
    <col min="7" max="10" width="15.109375" style="1" bestFit="1" customWidth="1"/>
    <col min="11" max="11" width="16.109375" style="1" bestFit="1" customWidth="1"/>
    <col min="12" max="16384" width="8.88671875" style="1"/>
  </cols>
  <sheetData>
    <row r="1" spans="1:6" ht="26.25">
      <c r="B1" s="62" t="s">
        <v>48</v>
      </c>
      <c r="C1" s="62"/>
      <c r="D1" s="62"/>
    </row>
    <row r="2" spans="1:6" ht="13.5" customHeight="1">
      <c r="B2" s="2"/>
      <c r="C2" s="3"/>
      <c r="D2" s="61" t="s">
        <v>50</v>
      </c>
    </row>
    <row r="3" spans="1:6" ht="17.25">
      <c r="A3" s="17" t="s">
        <v>17</v>
      </c>
      <c r="B3" s="9"/>
      <c r="C3" s="6"/>
      <c r="D3" s="6"/>
    </row>
    <row r="4" spans="1:6" ht="9" customHeight="1"/>
    <row r="5" spans="1:6" ht="24" customHeight="1" thickBot="1">
      <c r="B5" s="36" t="s">
        <v>1</v>
      </c>
      <c r="C5" s="20" t="s">
        <v>2</v>
      </c>
      <c r="D5" s="38" t="s">
        <v>11</v>
      </c>
    </row>
    <row r="6" spans="1:6" ht="35.25" customHeight="1">
      <c r="B6" s="30" t="s">
        <v>19</v>
      </c>
      <c r="C6" s="27">
        <v>100000000</v>
      </c>
      <c r="D6" s="43">
        <v>1</v>
      </c>
      <c r="F6" s="33" t="s">
        <v>35</v>
      </c>
    </row>
    <row r="7" spans="1:6" ht="27.75" customHeight="1">
      <c r="B7" s="30" t="s">
        <v>23</v>
      </c>
      <c r="C7" s="28"/>
      <c r="D7" s="44">
        <v>0.45600000000000002</v>
      </c>
      <c r="F7" s="33" t="s">
        <v>35</v>
      </c>
    </row>
    <row r="8" spans="1:6" ht="33">
      <c r="B8" s="30" t="s">
        <v>47</v>
      </c>
      <c r="C8" s="28"/>
      <c r="D8" s="44">
        <v>0.42199999999999999</v>
      </c>
      <c r="F8" s="33" t="s">
        <v>35</v>
      </c>
    </row>
    <row r="9" spans="1:6" ht="69" customHeight="1" thickBot="1">
      <c r="B9" s="30" t="s">
        <v>20</v>
      </c>
      <c r="C9" s="29"/>
      <c r="D9" s="43">
        <v>0</v>
      </c>
      <c r="F9" s="33" t="s">
        <v>35</v>
      </c>
    </row>
    <row r="10" spans="1:6" ht="26.25" customHeight="1">
      <c r="B10" s="41" t="s">
        <v>0</v>
      </c>
      <c r="C10" s="21">
        <f>(C6*D6)+(C7*D7)+(C8*D8)+(C9*D9)</f>
        <v>100000000</v>
      </c>
      <c r="D10" s="42" t="s">
        <v>4</v>
      </c>
    </row>
    <row r="11" spans="1:6" ht="6.75" customHeight="1">
      <c r="B11" s="5"/>
      <c r="C11" s="6"/>
      <c r="D11" s="6"/>
    </row>
    <row r="12" spans="1:6" ht="25.5" customHeight="1">
      <c r="A12" s="4"/>
      <c r="B12" s="36" t="s">
        <v>6</v>
      </c>
      <c r="C12" s="20" t="s">
        <v>12</v>
      </c>
      <c r="D12" s="38" t="s">
        <v>3</v>
      </c>
    </row>
    <row r="13" spans="1:6" ht="35.25" customHeight="1">
      <c r="A13" s="4"/>
      <c r="B13" s="30" t="s">
        <v>49</v>
      </c>
      <c r="C13" s="55">
        <v>406342</v>
      </c>
      <c r="D13" s="39" t="s">
        <v>51</v>
      </c>
    </row>
    <row r="14" spans="1:6" ht="33">
      <c r="A14" s="4"/>
      <c r="B14" s="30" t="s">
        <v>38</v>
      </c>
      <c r="C14" s="37">
        <v>1.1000000000000001</v>
      </c>
      <c r="D14" s="40" t="s">
        <v>13</v>
      </c>
    </row>
    <row r="15" spans="1:6" ht="33.75" thickBot="1">
      <c r="A15" s="4"/>
      <c r="B15" s="30" t="s">
        <v>39</v>
      </c>
      <c r="C15" s="49">
        <v>0.2</v>
      </c>
      <c r="D15" s="19" t="s">
        <v>14</v>
      </c>
    </row>
    <row r="16" spans="1:6" ht="33.75" thickBot="1">
      <c r="A16" s="4"/>
      <c r="B16" s="30" t="s">
        <v>40</v>
      </c>
      <c r="C16" s="50">
        <v>0</v>
      </c>
      <c r="D16" s="19" t="s">
        <v>10</v>
      </c>
    </row>
    <row r="17" spans="1:6">
      <c r="A17" s="4"/>
      <c r="B17" s="14"/>
      <c r="C17" s="15"/>
      <c r="D17" s="16"/>
    </row>
    <row r="18" spans="1:6" ht="17.25">
      <c r="A18" s="17" t="s">
        <v>18</v>
      </c>
      <c r="B18" s="5"/>
      <c r="C18" s="6"/>
      <c r="D18" s="6"/>
    </row>
    <row r="19" spans="1:6" ht="8.25" customHeight="1">
      <c r="C19" s="3"/>
      <c r="D19" s="3"/>
    </row>
    <row r="20" spans="1:6" ht="33.75" customHeight="1">
      <c r="B20" s="8"/>
      <c r="C20" s="53" t="s">
        <v>42</v>
      </c>
      <c r="D20" s="52" t="s">
        <v>41</v>
      </c>
    </row>
    <row r="21" spans="1:6" ht="34.5" customHeight="1">
      <c r="B21" s="26" t="s">
        <v>7</v>
      </c>
      <c r="C21" s="18">
        <f>노임단가*(1+C14)*(1+C15)*22.13*(C10/100000000)^0.63</f>
        <v>22660718.119200002</v>
      </c>
      <c r="D21" s="18">
        <f>노임단가*(1+C14)*(1+C15)*19.78*(C10/100000000)^0.64</f>
        <v>20254360.795200001</v>
      </c>
      <c r="E21" s="1" t="s">
        <v>8</v>
      </c>
    </row>
    <row r="22" spans="1:6" ht="7.5" customHeight="1">
      <c r="B22" s="31"/>
      <c r="C22" s="22"/>
      <c r="D22" s="22"/>
    </row>
    <row r="23" spans="1:6" ht="33" customHeight="1">
      <c r="B23" s="32" t="s">
        <v>26</v>
      </c>
      <c r="C23" s="45">
        <f>(C21+C16)*1.1</f>
        <v>24926789.931120005</v>
      </c>
      <c r="D23" s="45">
        <f>(D21+C16)*1.1</f>
        <v>22279796.874720003</v>
      </c>
      <c r="E23" s="1" t="s">
        <v>9</v>
      </c>
      <c r="F23" s="33" t="s">
        <v>28</v>
      </c>
    </row>
    <row r="24" spans="1:6" ht="33" customHeight="1">
      <c r="B24" s="32" t="s">
        <v>25</v>
      </c>
      <c r="C24" s="46">
        <f>INT(22.13*(C10/100000000)^0.63)</f>
        <v>22</v>
      </c>
      <c r="D24" s="47">
        <f>INT(19.78*(C10/100000000)^0.64)</f>
        <v>19</v>
      </c>
      <c r="E24" s="1" t="s">
        <v>5</v>
      </c>
    </row>
    <row r="25" spans="1:6">
      <c r="B25" s="5"/>
      <c r="C25" s="7"/>
      <c r="D25" s="6"/>
      <c r="E25" s="6"/>
    </row>
    <row r="26" spans="1:6" ht="17.25">
      <c r="A26" s="17" t="s">
        <v>46</v>
      </c>
      <c r="B26" s="10"/>
    </row>
    <row r="27" spans="1:6" ht="6" customHeight="1">
      <c r="A27" s="17"/>
      <c r="B27" s="10"/>
    </row>
    <row r="28" spans="1:6" ht="33" customHeight="1" thickBot="1">
      <c r="C28" s="53" t="s">
        <v>43</v>
      </c>
      <c r="D28" s="52" t="s">
        <v>44</v>
      </c>
    </row>
    <row r="29" spans="1:6" ht="30" customHeight="1" thickBot="1">
      <c r="B29" s="54" t="s">
        <v>45</v>
      </c>
      <c r="C29" s="51"/>
      <c r="D29" s="51">
        <v>0</v>
      </c>
    </row>
    <row r="30" spans="1:6" ht="30" customHeight="1">
      <c r="B30" s="25" t="s">
        <v>32</v>
      </c>
      <c r="C30" s="23">
        <f>노임단가*(1+C14)*(1+C15)*C29*1.1</f>
        <v>0</v>
      </c>
      <c r="D30" s="24">
        <f>노임단가*(1+C14)*(1+C15)*D29*1.1</f>
        <v>0</v>
      </c>
      <c r="F30" s="11"/>
    </row>
    <row r="31" spans="1:6" ht="6" customHeight="1">
      <c r="B31" s="12"/>
      <c r="C31" s="7"/>
      <c r="D31" s="13"/>
      <c r="F31" s="11"/>
    </row>
    <row r="32" spans="1:6" ht="31.5" customHeight="1">
      <c r="B32" s="32" t="s">
        <v>31</v>
      </c>
      <c r="C32" s="48">
        <f>C23+C30</f>
        <v>24926789.931120005</v>
      </c>
      <c r="D32" s="45">
        <f>D23+D30</f>
        <v>22279796.874720003</v>
      </c>
      <c r="E32" s="1" t="s">
        <v>16</v>
      </c>
      <c r="F32" s="33" t="s">
        <v>27</v>
      </c>
    </row>
    <row r="33" spans="1:7" ht="31.5" customHeight="1">
      <c r="B33" s="32" t="s">
        <v>36</v>
      </c>
      <c r="C33" s="45">
        <f>C24+C29</f>
        <v>22</v>
      </c>
      <c r="D33" s="45">
        <f>D24+D29</f>
        <v>19</v>
      </c>
      <c r="E33" s="1" t="s">
        <v>15</v>
      </c>
    </row>
    <row r="35" spans="1:7">
      <c r="C35" s="34" t="s">
        <v>30</v>
      </c>
      <c r="D35" s="34" t="s">
        <v>29</v>
      </c>
    </row>
    <row r="36" spans="1:7">
      <c r="A36" s="4" t="s">
        <v>22</v>
      </c>
    </row>
    <row r="37" spans="1:7">
      <c r="B37" s="1" t="s">
        <v>34</v>
      </c>
    </row>
    <row r="38" spans="1:7">
      <c r="B38" s="1" t="s">
        <v>37</v>
      </c>
    </row>
    <row r="39" spans="1:7">
      <c r="B39" s="1" t="s">
        <v>33</v>
      </c>
      <c r="G39" s="35"/>
    </row>
    <row r="40" spans="1:7">
      <c r="B40" s="1" t="s">
        <v>21</v>
      </c>
    </row>
    <row r="41" spans="1:7">
      <c r="A41" s="4"/>
      <c r="B41" s="1" t="s">
        <v>24</v>
      </c>
    </row>
    <row r="42" spans="1:7" ht="21" customHeight="1">
      <c r="A42" s="59"/>
      <c r="B42" s="60" t="s">
        <v>52</v>
      </c>
      <c r="C42" s="58"/>
      <c r="D42" s="58"/>
    </row>
    <row r="43" spans="1:7">
      <c r="A43"/>
      <c r="B43" s="56"/>
      <c r="C43" s="57"/>
      <c r="D43" s="57"/>
    </row>
  </sheetData>
  <sheetProtection selectLockedCells="1"/>
  <mergeCells count="1">
    <mergeCell ref="B1:D1"/>
  </mergeCells>
  <phoneticPr fontId="7" type="noConversion"/>
  <pageMargins left="0.24" right="0.27" top="1" bottom="0.49" header="0.5" footer="0.25"/>
  <pageSetup paperSize="9" scale="90" orientation="portrait" r:id="rId1"/>
  <headerFooter alignWithMargins="0"/>
  <colBreaks count="1" manualBreakCount="1">
    <brk id="4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4</vt:i4>
      </vt:variant>
    </vt:vector>
  </HeadingPairs>
  <TitlesOfParts>
    <vt:vector size="5" baseType="lpstr">
      <vt:lpstr>감리대가및투입공수</vt:lpstr>
      <vt:lpstr>감리대가및투입공수!Print_Area</vt:lpstr>
      <vt:lpstr>기술요율</vt:lpstr>
      <vt:lpstr>노임단가</vt:lpstr>
      <vt:lpstr>제경비율</vt:lpstr>
    </vt:vector>
  </TitlesOfParts>
  <Company>한국정보사회진흥원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정준원, 김형기, 이병만, 임재규</dc:creator>
  <cp:lastModifiedBy>user</cp:lastModifiedBy>
  <cp:lastPrinted>2008-04-10T08:49:17Z</cp:lastPrinted>
  <dcterms:created xsi:type="dcterms:W3CDTF">2008-03-19T01:03:10Z</dcterms:created>
  <dcterms:modified xsi:type="dcterms:W3CDTF">2019-08-30T07:49:19Z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122592976</vt:i4>
  </property>
  <property fmtid="{D5CDD505-2E9C-101B-9397-08002B2CF9AE}" pid="3" name="_NewReviewCycle">
    <vt:lpwstr/>
  </property>
  <property fmtid="{D5CDD505-2E9C-101B-9397-08002B2CF9AE}" pid="4" name="_EmailSubject">
    <vt:lpwstr>감리자료실 첨부 파일 대체 부탁드립니다.</vt:lpwstr>
  </property>
  <property fmtid="{D5CDD505-2E9C-101B-9397-08002B2CF9AE}" pid="5" name="_AuthorEmail">
    <vt:lpwstr>sws@nia.or.kr</vt:lpwstr>
  </property>
  <property fmtid="{D5CDD505-2E9C-101B-9397-08002B2CF9AE}" pid="6" name="_AuthorEmailDisplayName">
    <vt:lpwstr>서운석</vt:lpwstr>
  </property>
  <property fmtid="{D5CDD505-2E9C-101B-9397-08002B2CF9AE}" pid="7" name="_PreviousAdHocReviewCycleID">
    <vt:i4>122592976</vt:i4>
  </property>
  <property fmtid="{D5CDD505-2E9C-101B-9397-08002B2CF9AE}" pid="8" name="_ReviewingToolsShownOnce">
    <vt:lpwstr/>
  </property>
</Properties>
</file>